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Mensal" sheetId="1" r:id="rId1"/>
    <sheet name="Diário" sheetId="2" r:id="rId2"/>
  </sheets>
  <calcPr calcId="125725"/>
</workbook>
</file>

<file path=xl/calcChain.xml><?xml version="1.0" encoding="utf-8"?>
<calcChain xmlns="http://schemas.openxmlformats.org/spreadsheetml/2006/main">
  <c r="I58" i="1"/>
  <c r="K58"/>
  <c r="L58"/>
  <c r="M58"/>
  <c r="N58"/>
  <c r="F45"/>
  <c r="J55"/>
  <c r="J48"/>
  <c r="J58" s="1"/>
  <c r="G55"/>
  <c r="F57"/>
  <c r="F58" s="1"/>
  <c r="F55"/>
  <c r="G44"/>
  <c r="G58" s="1"/>
  <c r="F44"/>
  <c r="E46"/>
  <c r="E58" s="1"/>
  <c r="D46"/>
  <c r="D44"/>
  <c r="D58" s="1"/>
  <c r="C55"/>
  <c r="C48"/>
  <c r="C46"/>
  <c r="C44"/>
  <c r="C58" s="1"/>
  <c r="D41"/>
  <c r="E41"/>
  <c r="F41"/>
  <c r="G41"/>
  <c r="H41"/>
  <c r="I41"/>
  <c r="J41"/>
  <c r="K41"/>
  <c r="L41"/>
  <c r="M41"/>
  <c r="N41"/>
  <c r="C41"/>
  <c r="D38"/>
  <c r="E38"/>
  <c r="F38"/>
  <c r="G38"/>
  <c r="H38"/>
  <c r="I38"/>
  <c r="J38"/>
  <c r="K38"/>
  <c r="L38"/>
  <c r="M38"/>
  <c r="N38"/>
  <c r="C38"/>
  <c r="C34"/>
  <c r="C35"/>
  <c r="C36"/>
  <c r="D31"/>
  <c r="E31"/>
  <c r="F31"/>
  <c r="F42" s="1"/>
  <c r="F59" s="1"/>
  <c r="G31"/>
  <c r="H31"/>
  <c r="H42" s="1"/>
  <c r="I31"/>
  <c r="J31"/>
  <c r="J42" s="1"/>
  <c r="J59" s="1"/>
  <c r="K31"/>
  <c r="K42" s="1"/>
  <c r="K59" s="1"/>
  <c r="L31"/>
  <c r="L42" s="1"/>
  <c r="L59" s="1"/>
  <c r="M31"/>
  <c r="N31"/>
  <c r="N42" s="1"/>
  <c r="N59" s="1"/>
  <c r="C31"/>
  <c r="H44"/>
  <c r="H58" s="1"/>
  <c r="H59" l="1"/>
  <c r="D42"/>
  <c r="D59" s="1"/>
  <c r="C42"/>
  <c r="C59" s="1"/>
  <c r="I42"/>
  <c r="I59" s="1"/>
  <c r="G42"/>
  <c r="G59" s="1"/>
  <c r="E42"/>
  <c r="E59" s="1"/>
  <c r="M42"/>
  <c r="M59" s="1"/>
</calcChain>
</file>

<file path=xl/sharedStrings.xml><?xml version="1.0" encoding="utf-8"?>
<sst xmlns="http://schemas.openxmlformats.org/spreadsheetml/2006/main" count="68" uniqueCount="62">
  <si>
    <t>Final</t>
  </si>
  <si>
    <t>Total</t>
  </si>
  <si>
    <t>Doações</t>
  </si>
  <si>
    <t>Karen</t>
  </si>
  <si>
    <t>Juliana</t>
  </si>
  <si>
    <t>Fernanda Dias</t>
  </si>
  <si>
    <t>Francisco Lélio</t>
  </si>
  <si>
    <t>Ana Carolina</t>
  </si>
  <si>
    <t>Thiago Busselato</t>
  </si>
  <si>
    <t xml:space="preserve">Erika </t>
  </si>
  <si>
    <t>Responsável</t>
  </si>
  <si>
    <t>Bianca</t>
  </si>
  <si>
    <t>Rogério Melloni</t>
  </si>
  <si>
    <t>Gastos</t>
  </si>
  <si>
    <t>Vacina V10</t>
  </si>
  <si>
    <t>Vermífugo</t>
  </si>
  <si>
    <t>Castração</t>
  </si>
  <si>
    <t>Quimioterapia</t>
  </si>
  <si>
    <t>internação</t>
  </si>
  <si>
    <t>Banho/Tosa</t>
  </si>
  <si>
    <t>Medicação</t>
  </si>
  <si>
    <t>Ração adulto (cães)</t>
  </si>
  <si>
    <t>Ração filhote (cães)</t>
  </si>
  <si>
    <t>Ração filhote (gato)</t>
  </si>
  <si>
    <t>Ração adulto (gato)</t>
  </si>
  <si>
    <t xml:space="preserve">Rifa </t>
  </si>
  <si>
    <t>Bicicleta</t>
  </si>
  <si>
    <t>DVD</t>
  </si>
  <si>
    <t>Camiseta</t>
  </si>
  <si>
    <t>Camisetas</t>
  </si>
  <si>
    <t>acessórios</t>
  </si>
  <si>
    <t xml:space="preserve">Exame </t>
  </si>
  <si>
    <t>Odair Marcos</t>
  </si>
  <si>
    <t>Total de Entradas</t>
  </si>
  <si>
    <t>Eduardo</t>
  </si>
  <si>
    <t>Terezinha Belini</t>
  </si>
  <si>
    <t>Eronildo</t>
  </si>
  <si>
    <t>Giovani</t>
  </si>
  <si>
    <t>Rosangela</t>
  </si>
  <si>
    <t>Eduardo Rodrigues</t>
  </si>
  <si>
    <t>Lucas Diego</t>
  </si>
  <si>
    <t>Luzia da Silva</t>
  </si>
  <si>
    <t>Mariane Silva</t>
  </si>
  <si>
    <t>Maria</t>
  </si>
  <si>
    <t>José Donizeti</t>
  </si>
  <si>
    <t>Movimentacao Nov/2011</t>
  </si>
  <si>
    <t>Centrífuga</t>
  </si>
  <si>
    <t xml:space="preserve">Vendas </t>
  </si>
  <si>
    <t>Pagto p/ Eloiza (pagar Nutripet)</t>
  </si>
  <si>
    <t>Doação</t>
  </si>
  <si>
    <t>Mês</t>
  </si>
  <si>
    <t>Doação  de 2 sacos de ração por Rosana</t>
  </si>
  <si>
    <t xml:space="preserve">Recebemos doações de 1 saco de ração de 15kg de Rosana e de 2 sacos de ração da Renata no mês de novembro. </t>
  </si>
  <si>
    <t>Projeto "Cuidando dos Animais": Fluxo de Caixa -  2011</t>
  </si>
  <si>
    <t>Total de gastos</t>
  </si>
  <si>
    <t>Benedito Morais</t>
  </si>
  <si>
    <t>Cecilia Buscariolli</t>
  </si>
  <si>
    <t>Clesio</t>
  </si>
  <si>
    <t>Suzana</t>
  </si>
  <si>
    <t>Juliana Moreira</t>
  </si>
  <si>
    <t>Jorge Lopes</t>
  </si>
  <si>
    <t>Luciana Carrara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</si>
</sst>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ECD9C6"/>
        <bgColor indexed="64"/>
      </patternFill>
    </fill>
    <fill>
      <patternFill patternType="solid">
        <fgColor rgb="FFE6FFC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1" fillId="0" borderId="0" xfId="1" applyFont="1" applyAlignment="1">
      <alignment horizontal="center"/>
    </xf>
    <xf numFmtId="44" fontId="1" fillId="0" borderId="0" xfId="1" applyFo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44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1" fillId="4" borderId="2" xfId="1" applyFont="1" applyFill="1" applyBorder="1"/>
    <xf numFmtId="44" fontId="2" fillId="2" borderId="2" xfId="1" applyFont="1" applyFill="1" applyBorder="1" applyAlignment="1">
      <alignment horizontal="center"/>
    </xf>
    <xf numFmtId="44" fontId="2" fillId="6" borderId="2" xfId="1" applyFont="1" applyFill="1" applyBorder="1" applyAlignment="1">
      <alignment horizontal="center" vertical="center"/>
    </xf>
    <xf numFmtId="44" fontId="1" fillId="6" borderId="2" xfId="1" applyFont="1" applyFill="1" applyBorder="1"/>
    <xf numFmtId="44" fontId="4" fillId="4" borderId="2" xfId="1" applyFont="1" applyFill="1" applyBorder="1" applyAlignment="1">
      <alignment horizontal="center"/>
    </xf>
    <xf numFmtId="44" fontId="4" fillId="4" borderId="2" xfId="1" applyFont="1" applyFill="1" applyBorder="1"/>
    <xf numFmtId="44" fontId="4" fillId="6" borderId="2" xfId="1" applyFont="1" applyFill="1" applyBorder="1" applyAlignment="1">
      <alignment horizontal="center"/>
    </xf>
    <xf numFmtId="44" fontId="4" fillId="6" borderId="2" xfId="1" applyFont="1" applyFill="1" applyBorder="1"/>
    <xf numFmtId="44" fontId="4" fillId="5" borderId="2" xfId="1" applyFont="1" applyFill="1" applyBorder="1" applyAlignment="1">
      <alignment horizontal="center"/>
    </xf>
    <xf numFmtId="44" fontId="4" fillId="5" borderId="2" xfId="1" applyFont="1" applyFill="1" applyBorder="1"/>
    <xf numFmtId="44" fontId="2" fillId="7" borderId="2" xfId="1" applyFont="1" applyFill="1" applyBorder="1" applyAlignment="1">
      <alignment horizontal="center"/>
    </xf>
    <xf numFmtId="44" fontId="2" fillId="8" borderId="2" xfId="1" applyFont="1" applyFill="1" applyBorder="1" applyAlignment="1">
      <alignment horizontal="center"/>
    </xf>
    <xf numFmtId="44" fontId="2" fillId="8" borderId="2" xfId="1" applyFont="1" applyFill="1" applyBorder="1"/>
    <xf numFmtId="44" fontId="0" fillId="3" borderId="2" xfId="1" applyFont="1" applyFill="1" applyBorder="1" applyAlignment="1">
      <alignment horizontal="center"/>
    </xf>
    <xf numFmtId="44" fontId="0" fillId="3" borderId="2" xfId="1" applyFont="1" applyFill="1" applyBorder="1"/>
    <xf numFmtId="44" fontId="1" fillId="3" borderId="2" xfId="1" applyFont="1" applyFill="1" applyBorder="1"/>
    <xf numFmtId="44" fontId="1" fillId="3" borderId="2" xfId="1" applyFont="1" applyFill="1" applyBorder="1" applyAlignment="1">
      <alignment horizontal="center"/>
    </xf>
    <xf numFmtId="44" fontId="2" fillId="9" borderId="2" xfId="1" applyFont="1" applyFill="1" applyBorder="1" applyAlignment="1">
      <alignment horizontal="center"/>
    </xf>
    <xf numFmtId="44" fontId="2" fillId="10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0" fillId="4" borderId="2" xfId="0" applyFill="1" applyBorder="1" applyAlignment="1"/>
    <xf numFmtId="0" fontId="2" fillId="2" borderId="2" xfId="0" applyFont="1" applyFill="1" applyBorder="1" applyAlignment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/>
    <xf numFmtId="0" fontId="0" fillId="5" borderId="2" xfId="0" applyFill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0" fillId="3" borderId="2" xfId="0" applyFill="1" applyBorder="1" applyAlignment="1"/>
    <xf numFmtId="0" fontId="4" fillId="12" borderId="2" xfId="0" applyFont="1" applyFill="1" applyBorder="1" applyAlignment="1"/>
    <xf numFmtId="0" fontId="2" fillId="10" borderId="2" xfId="0" applyFont="1" applyFill="1" applyBorder="1" applyAlignment="1"/>
    <xf numFmtId="0" fontId="0" fillId="0" borderId="0" xfId="0" applyAlignment="1"/>
    <xf numFmtId="0" fontId="0" fillId="11" borderId="0" xfId="0" applyFill="1"/>
    <xf numFmtId="0" fontId="0" fillId="0" borderId="0" xfId="0" applyFill="1"/>
    <xf numFmtId="0" fontId="0" fillId="13" borderId="2" xfId="0" applyFill="1" applyBorder="1" applyAlignment="1"/>
    <xf numFmtId="44" fontId="0" fillId="13" borderId="2" xfId="1" applyFont="1" applyFill="1" applyBorder="1" applyAlignment="1">
      <alignment horizontal="center"/>
    </xf>
    <xf numFmtId="44" fontId="0" fillId="13" borderId="2" xfId="1" applyFont="1" applyFill="1" applyBorder="1"/>
    <xf numFmtId="44" fontId="1" fillId="13" borderId="2" xfId="1" applyFont="1" applyFill="1" applyBorder="1" applyAlignment="1">
      <alignment horizontal="center"/>
    </xf>
    <xf numFmtId="44" fontId="1" fillId="13" borderId="2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6FFCD"/>
      <color rgb="FFECD9C6"/>
      <color rgb="FF663300"/>
      <color rgb="FF003300"/>
      <color rgb="FF336600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showGridLines="0" tabSelected="1" workbookViewId="0">
      <selection activeCell="O12" sqref="O12"/>
    </sheetView>
  </sheetViews>
  <sheetFormatPr defaultRowHeight="15"/>
  <cols>
    <col min="1" max="1" width="17.85546875" bestFit="1" customWidth="1"/>
    <col min="2" max="2" width="19" style="45" bestFit="1" customWidth="1"/>
    <col min="3" max="6" width="12.140625" bestFit="1" customWidth="1"/>
    <col min="7" max="7" width="12.7109375" customWidth="1"/>
    <col min="8" max="8" width="12.140625" bestFit="1" customWidth="1"/>
    <col min="9" max="9" width="12.85546875" bestFit="1" customWidth="1"/>
    <col min="10" max="10" width="12.140625" bestFit="1" customWidth="1"/>
    <col min="11" max="11" width="12.85546875" bestFit="1" customWidth="1"/>
    <col min="12" max="13" width="12.140625" bestFit="1" customWidth="1"/>
    <col min="14" max="14" width="11.28515625" bestFit="1" customWidth="1"/>
  </cols>
  <sheetData>
    <row r="1" spans="1:32" ht="33.75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32" s="62" customForma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32">
      <c r="A3" s="11" t="s">
        <v>10</v>
      </c>
      <c r="B3" s="34" t="s">
        <v>2</v>
      </c>
      <c r="C3" s="12">
        <v>40544</v>
      </c>
      <c r="D3" s="12">
        <v>40575</v>
      </c>
      <c r="E3" s="12">
        <v>40603</v>
      </c>
      <c r="F3" s="13">
        <v>40634</v>
      </c>
      <c r="G3" s="13">
        <v>40664</v>
      </c>
      <c r="H3" s="13">
        <v>40695</v>
      </c>
      <c r="I3" s="13">
        <v>40725</v>
      </c>
      <c r="J3" s="13">
        <v>40756</v>
      </c>
      <c r="K3" s="13">
        <v>40787</v>
      </c>
      <c r="L3" s="13">
        <v>40817</v>
      </c>
      <c r="M3" s="13">
        <v>40848</v>
      </c>
      <c r="N3" s="13">
        <v>40878</v>
      </c>
    </row>
    <row r="4" spans="1:32">
      <c r="A4" s="57" t="s">
        <v>9</v>
      </c>
      <c r="B4" s="35" t="s">
        <v>5</v>
      </c>
      <c r="C4" s="14">
        <v>20</v>
      </c>
      <c r="D4" s="14">
        <v>20</v>
      </c>
      <c r="E4" s="14">
        <v>20</v>
      </c>
      <c r="F4" s="15">
        <v>20</v>
      </c>
      <c r="G4" s="15">
        <v>20</v>
      </c>
      <c r="H4" s="15">
        <v>20</v>
      </c>
      <c r="I4" s="15">
        <v>20</v>
      </c>
      <c r="J4" s="15">
        <v>20</v>
      </c>
      <c r="K4" s="15">
        <v>20</v>
      </c>
      <c r="L4" s="15">
        <v>20</v>
      </c>
      <c r="M4" s="15">
        <v>20</v>
      </c>
      <c r="N4" s="15"/>
    </row>
    <row r="5" spans="1:32" s="46" customFormat="1">
      <c r="A5" s="58"/>
      <c r="B5" s="35" t="s">
        <v>6</v>
      </c>
      <c r="C5" s="14">
        <v>10</v>
      </c>
      <c r="D5" s="14">
        <v>10</v>
      </c>
      <c r="E5" s="14">
        <v>10</v>
      </c>
      <c r="F5" s="15">
        <v>10</v>
      </c>
      <c r="G5" s="15">
        <v>10</v>
      </c>
      <c r="H5" s="15">
        <v>10</v>
      </c>
      <c r="I5" s="15">
        <v>10</v>
      </c>
      <c r="J5" s="15">
        <v>10</v>
      </c>
      <c r="K5" s="15">
        <v>10</v>
      </c>
      <c r="L5" s="15">
        <v>10</v>
      </c>
      <c r="M5" s="15">
        <v>15</v>
      </c>
      <c r="N5" s="1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>
      <c r="A6" s="58"/>
      <c r="B6" s="35" t="s">
        <v>32</v>
      </c>
      <c r="C6" s="14">
        <v>10</v>
      </c>
      <c r="D6" s="14">
        <v>10</v>
      </c>
      <c r="E6" s="14">
        <v>10</v>
      </c>
      <c r="F6" s="15">
        <v>10</v>
      </c>
      <c r="G6" s="15">
        <v>10</v>
      </c>
      <c r="H6" s="15">
        <v>10</v>
      </c>
      <c r="I6" s="15">
        <v>10</v>
      </c>
      <c r="J6" s="15">
        <v>10</v>
      </c>
      <c r="K6" s="15">
        <v>10</v>
      </c>
      <c r="L6" s="15">
        <v>10</v>
      </c>
      <c r="M6" s="15">
        <v>10</v>
      </c>
      <c r="N6" s="15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>
      <c r="A7" s="58"/>
      <c r="B7" s="35" t="s">
        <v>7</v>
      </c>
      <c r="C7" s="14"/>
      <c r="D7" s="14"/>
      <c r="E7" s="14"/>
      <c r="F7" s="15"/>
      <c r="G7" s="15"/>
      <c r="H7" s="15"/>
      <c r="I7" s="15"/>
      <c r="J7" s="15"/>
      <c r="K7" s="15"/>
      <c r="L7" s="15">
        <v>30</v>
      </c>
      <c r="M7" s="15"/>
      <c r="N7" s="15"/>
    </row>
    <row r="8" spans="1:32">
      <c r="A8" s="58"/>
      <c r="B8" s="35" t="s">
        <v>36</v>
      </c>
      <c r="C8" s="14">
        <v>10</v>
      </c>
      <c r="D8" s="14">
        <v>10</v>
      </c>
      <c r="E8" s="14"/>
      <c r="F8" s="15"/>
      <c r="G8" s="15">
        <v>10</v>
      </c>
      <c r="H8" s="15">
        <v>10</v>
      </c>
      <c r="I8" s="15">
        <v>10</v>
      </c>
      <c r="J8" s="15"/>
      <c r="K8" s="15"/>
      <c r="L8" s="15"/>
      <c r="M8" s="15"/>
      <c r="N8" s="15"/>
    </row>
    <row r="9" spans="1:32">
      <c r="A9" s="58"/>
      <c r="B9" s="35" t="s">
        <v>56</v>
      </c>
      <c r="C9" s="14">
        <v>50</v>
      </c>
      <c r="D9" s="14">
        <v>50</v>
      </c>
      <c r="E9" s="14">
        <v>50</v>
      </c>
      <c r="F9" s="14">
        <v>50</v>
      </c>
      <c r="G9" s="14">
        <v>50</v>
      </c>
      <c r="H9" s="14">
        <v>50</v>
      </c>
      <c r="I9" s="15">
        <v>50</v>
      </c>
      <c r="J9" s="15"/>
      <c r="K9" s="15"/>
      <c r="L9" s="15"/>
      <c r="M9" s="15"/>
      <c r="N9" s="15"/>
    </row>
    <row r="10" spans="1:32">
      <c r="A10" s="58"/>
      <c r="B10" s="35" t="s">
        <v>55</v>
      </c>
      <c r="C10" s="14">
        <v>20</v>
      </c>
      <c r="D10" s="14">
        <v>20</v>
      </c>
      <c r="E10" s="14">
        <v>20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5"/>
      <c r="L10" s="15"/>
      <c r="M10" s="15"/>
      <c r="N10" s="15"/>
    </row>
    <row r="11" spans="1:32">
      <c r="A11" s="58"/>
      <c r="B11" s="35" t="s">
        <v>57</v>
      </c>
      <c r="C11" s="14">
        <v>20</v>
      </c>
      <c r="D11" s="14">
        <v>100</v>
      </c>
      <c r="E11" s="14">
        <v>400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1:32">
      <c r="A12" s="58"/>
      <c r="B12" s="35" t="s">
        <v>58</v>
      </c>
      <c r="C12" s="14">
        <v>50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</row>
    <row r="13" spans="1:32">
      <c r="A13" s="58"/>
      <c r="B13" s="35" t="s">
        <v>59</v>
      </c>
      <c r="C13" s="14"/>
      <c r="D13" s="14"/>
      <c r="E13" s="14">
        <v>20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32">
      <c r="A14" s="58"/>
      <c r="B14" s="35" t="s">
        <v>60</v>
      </c>
      <c r="C14" s="14"/>
      <c r="D14" s="14"/>
      <c r="E14" s="14"/>
      <c r="F14" s="15"/>
      <c r="G14" s="15"/>
      <c r="H14" s="15">
        <v>100</v>
      </c>
      <c r="I14" s="15"/>
      <c r="J14" s="15"/>
      <c r="K14" s="15"/>
      <c r="L14" s="15"/>
      <c r="M14" s="15"/>
      <c r="N14" s="15"/>
    </row>
    <row r="15" spans="1:32">
      <c r="A15" s="58"/>
      <c r="B15" s="35" t="s">
        <v>61</v>
      </c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>
        <v>50</v>
      </c>
      <c r="N15" s="15"/>
    </row>
    <row r="16" spans="1:32">
      <c r="A16" s="59"/>
      <c r="B16" s="35" t="s">
        <v>8</v>
      </c>
      <c r="C16" s="14"/>
      <c r="D16" s="14"/>
      <c r="E16" s="14"/>
      <c r="F16" s="15"/>
      <c r="G16" s="15"/>
      <c r="H16" s="15"/>
      <c r="I16" s="15"/>
      <c r="J16" s="15">
        <v>10</v>
      </c>
      <c r="K16" s="15">
        <v>10</v>
      </c>
      <c r="L16" s="15"/>
      <c r="M16" s="15"/>
      <c r="N16" s="15"/>
    </row>
    <row r="17" spans="1:14">
      <c r="A17" s="57" t="s">
        <v>3</v>
      </c>
      <c r="B17" s="35" t="s">
        <v>34</v>
      </c>
      <c r="C17" s="14">
        <v>5</v>
      </c>
      <c r="D17" s="14"/>
      <c r="E17" s="14"/>
      <c r="F17" s="15"/>
      <c r="G17" s="15"/>
      <c r="H17" s="15">
        <v>5</v>
      </c>
      <c r="I17" s="15"/>
      <c r="J17" s="15"/>
      <c r="K17" s="15"/>
      <c r="L17" s="15"/>
      <c r="M17" s="15"/>
      <c r="N17" s="15"/>
    </row>
    <row r="18" spans="1:14">
      <c r="A18" s="58"/>
      <c r="B18" s="35" t="s">
        <v>39</v>
      </c>
      <c r="C18" s="14"/>
      <c r="D18" s="14"/>
      <c r="E18" s="14">
        <v>5</v>
      </c>
      <c r="F18" s="15">
        <v>5</v>
      </c>
      <c r="G18" s="15"/>
      <c r="H18" s="15">
        <v>5</v>
      </c>
      <c r="I18" s="15">
        <v>5</v>
      </c>
      <c r="J18" s="15">
        <v>10</v>
      </c>
      <c r="K18" s="15">
        <v>10</v>
      </c>
      <c r="L18" s="15">
        <v>10</v>
      </c>
      <c r="M18" s="15"/>
      <c r="N18" s="15"/>
    </row>
    <row r="19" spans="1:14">
      <c r="A19" s="58"/>
      <c r="B19" s="35" t="s">
        <v>3</v>
      </c>
      <c r="C19" s="14">
        <v>5</v>
      </c>
      <c r="D19" s="14">
        <v>5</v>
      </c>
      <c r="E19" s="14"/>
      <c r="F19" s="15">
        <v>24</v>
      </c>
      <c r="G19" s="15"/>
      <c r="H19" s="15"/>
      <c r="I19" s="15"/>
      <c r="J19" s="15"/>
      <c r="K19" s="15"/>
      <c r="L19" s="15">
        <v>5</v>
      </c>
      <c r="M19" s="15">
        <v>5</v>
      </c>
      <c r="N19" s="15"/>
    </row>
    <row r="20" spans="1:14">
      <c r="A20" s="58"/>
      <c r="B20" s="35" t="s">
        <v>40</v>
      </c>
      <c r="C20" s="14">
        <v>5</v>
      </c>
      <c r="D20" s="14"/>
      <c r="E20" s="14"/>
      <c r="F20" s="15"/>
      <c r="G20" s="15"/>
      <c r="H20" s="15"/>
      <c r="I20" s="15"/>
      <c r="J20" s="15"/>
      <c r="K20" s="15">
        <v>5</v>
      </c>
      <c r="L20" s="15"/>
      <c r="M20" s="15"/>
      <c r="N20" s="15"/>
    </row>
    <row r="21" spans="1:14">
      <c r="A21" s="58"/>
      <c r="B21" s="35" t="s">
        <v>41</v>
      </c>
      <c r="C21" s="14">
        <v>5</v>
      </c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58"/>
      <c r="B22" s="35" t="s">
        <v>42</v>
      </c>
      <c r="C22" s="14">
        <v>1</v>
      </c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58"/>
      <c r="B23" s="35" t="s">
        <v>43</v>
      </c>
      <c r="C23" s="14">
        <v>2</v>
      </c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59"/>
      <c r="B24" s="35" t="s">
        <v>35</v>
      </c>
      <c r="C24" s="14"/>
      <c r="D24" s="14"/>
      <c r="E24" s="14"/>
      <c r="F24" s="15">
        <v>5</v>
      </c>
      <c r="G24" s="15"/>
      <c r="H24" s="15">
        <v>5</v>
      </c>
      <c r="I24" s="15"/>
      <c r="J24" s="15"/>
      <c r="K24" s="15"/>
      <c r="L24" s="15"/>
      <c r="M24" s="15"/>
      <c r="N24" s="15"/>
    </row>
    <row r="25" spans="1:14">
      <c r="A25" s="57" t="s">
        <v>4</v>
      </c>
      <c r="B25" s="35" t="s">
        <v>37</v>
      </c>
      <c r="C25" s="14">
        <v>10</v>
      </c>
      <c r="D25" s="14">
        <v>10</v>
      </c>
      <c r="E25" s="14">
        <v>10</v>
      </c>
      <c r="F25" s="15">
        <v>10</v>
      </c>
      <c r="G25" s="15">
        <v>10</v>
      </c>
      <c r="H25" s="15">
        <v>10</v>
      </c>
      <c r="I25" s="15">
        <v>10</v>
      </c>
      <c r="J25" s="15">
        <v>10</v>
      </c>
      <c r="K25" s="15"/>
      <c r="L25" s="15"/>
      <c r="M25" s="15"/>
      <c r="N25" s="15"/>
    </row>
    <row r="26" spans="1:14">
      <c r="A26" s="58"/>
      <c r="B26" s="35" t="s">
        <v>44</v>
      </c>
      <c r="C26" s="14"/>
      <c r="D26" s="14"/>
      <c r="E26" s="14"/>
      <c r="F26" s="15"/>
      <c r="G26" s="15">
        <v>10</v>
      </c>
      <c r="H26" s="15"/>
      <c r="I26" s="15">
        <v>2</v>
      </c>
      <c r="J26" s="15">
        <v>5</v>
      </c>
      <c r="K26" s="15"/>
      <c r="L26" s="15"/>
      <c r="M26" s="15"/>
      <c r="N26" s="15"/>
    </row>
    <row r="27" spans="1:14">
      <c r="A27" s="58"/>
      <c r="B27" s="35" t="s">
        <v>38</v>
      </c>
      <c r="C27" s="14"/>
      <c r="D27" s="14"/>
      <c r="E27" s="14"/>
      <c r="F27" s="15"/>
      <c r="G27" s="15">
        <v>2</v>
      </c>
      <c r="H27" s="15"/>
      <c r="I27" s="15">
        <v>2</v>
      </c>
      <c r="J27" s="15">
        <v>2</v>
      </c>
      <c r="K27" s="15"/>
      <c r="L27" s="15"/>
      <c r="M27" s="15"/>
      <c r="N27" s="15"/>
    </row>
    <row r="28" spans="1:14">
      <c r="A28" s="59"/>
      <c r="B28" s="35" t="s">
        <v>4</v>
      </c>
      <c r="C28" s="14"/>
      <c r="D28" s="14"/>
      <c r="E28" s="14"/>
      <c r="F28" s="15">
        <v>10</v>
      </c>
      <c r="G28" s="15">
        <v>10</v>
      </c>
      <c r="H28" s="15"/>
      <c r="I28" s="15"/>
      <c r="J28" s="15">
        <v>10</v>
      </c>
      <c r="K28" s="15"/>
      <c r="L28" s="15"/>
      <c r="M28" s="15"/>
      <c r="N28" s="15"/>
    </row>
    <row r="29" spans="1:14">
      <c r="A29" s="54" t="s">
        <v>11</v>
      </c>
      <c r="B29" s="35" t="s">
        <v>12</v>
      </c>
      <c r="C29" s="14"/>
      <c r="D29" s="14"/>
      <c r="E29" s="14"/>
      <c r="F29" s="15">
        <v>15</v>
      </c>
      <c r="G29" s="15"/>
      <c r="H29" s="15"/>
      <c r="I29" s="15"/>
      <c r="J29" s="15"/>
      <c r="K29" s="15"/>
      <c r="L29" s="15"/>
      <c r="M29" s="15"/>
      <c r="N29" s="15"/>
    </row>
    <row r="30" spans="1:14">
      <c r="A30" s="54"/>
      <c r="B30" s="35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>
      <c r="A31" s="10"/>
      <c r="B31" s="36" t="s">
        <v>1</v>
      </c>
      <c r="C31" s="16">
        <f>SUM(C4:C30)</f>
        <v>223</v>
      </c>
      <c r="D31" s="16">
        <f t="shared" ref="D31:N31" si="0">SUM(D4:D30)</f>
        <v>235</v>
      </c>
      <c r="E31" s="16">
        <f t="shared" si="0"/>
        <v>545</v>
      </c>
      <c r="F31" s="16">
        <f t="shared" si="0"/>
        <v>179</v>
      </c>
      <c r="G31" s="16">
        <f t="shared" si="0"/>
        <v>152</v>
      </c>
      <c r="H31" s="16">
        <f t="shared" si="0"/>
        <v>245</v>
      </c>
      <c r="I31" s="16">
        <f t="shared" si="0"/>
        <v>139</v>
      </c>
      <c r="J31" s="16">
        <f t="shared" si="0"/>
        <v>107</v>
      </c>
      <c r="K31" s="16">
        <f t="shared" si="0"/>
        <v>65</v>
      </c>
      <c r="L31" s="16">
        <f t="shared" si="0"/>
        <v>85</v>
      </c>
      <c r="M31" s="16">
        <f t="shared" si="0"/>
        <v>100</v>
      </c>
      <c r="N31" s="16">
        <f t="shared" si="0"/>
        <v>0</v>
      </c>
    </row>
    <row r="32" spans="1:14">
      <c r="A32" s="10"/>
      <c r="B32" s="37" t="s">
        <v>25</v>
      </c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</row>
    <row r="33" spans="1:17">
      <c r="A33" s="53"/>
      <c r="B33" s="35" t="s">
        <v>26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3"/>
      <c r="P33" s="3"/>
      <c r="Q33" s="3"/>
    </row>
    <row r="34" spans="1:17">
      <c r="A34" s="53"/>
      <c r="B34" s="39" t="s">
        <v>27</v>
      </c>
      <c r="C34" s="23">
        <f t="shared" ref="C34:C36" si="1">SUM(C32)</f>
        <v>0</v>
      </c>
      <c r="D34" s="23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6"/>
      <c r="P34" s="6"/>
      <c r="Q34" s="6"/>
    </row>
    <row r="35" spans="1:17" ht="15" hidden="1" customHeight="1">
      <c r="A35" s="53"/>
      <c r="B35" s="38" t="s">
        <v>1</v>
      </c>
      <c r="C35" s="21">
        <f t="shared" si="1"/>
        <v>0</v>
      </c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6"/>
      <c r="P35" s="6"/>
      <c r="Q35" s="6"/>
    </row>
    <row r="36" spans="1:17" ht="15" customHeight="1">
      <c r="A36" s="10"/>
      <c r="B36" s="35" t="s">
        <v>28</v>
      </c>
      <c r="C36" s="19">
        <f t="shared" si="1"/>
        <v>0</v>
      </c>
      <c r="D36" s="19">
        <v>200</v>
      </c>
      <c r="E36" s="19">
        <v>200</v>
      </c>
      <c r="F36" s="20"/>
      <c r="G36" s="20">
        <v>200</v>
      </c>
      <c r="H36" s="20"/>
      <c r="I36" s="20"/>
      <c r="J36" s="20"/>
      <c r="K36" s="20"/>
      <c r="L36" s="20"/>
      <c r="M36" s="20"/>
      <c r="N36" s="20"/>
      <c r="O36" s="6"/>
      <c r="P36" s="6"/>
      <c r="Q36" s="6"/>
    </row>
    <row r="37" spans="1:17">
      <c r="A37" s="10"/>
      <c r="B37" s="39" t="s">
        <v>46</v>
      </c>
      <c r="C37" s="23"/>
      <c r="D37" s="23"/>
      <c r="E37" s="23"/>
      <c r="F37" s="24"/>
      <c r="G37" s="24"/>
      <c r="H37" s="24"/>
      <c r="I37" s="24">
        <v>400</v>
      </c>
      <c r="J37" s="24"/>
      <c r="K37" s="24"/>
      <c r="L37" s="24"/>
      <c r="M37" s="24"/>
      <c r="N37" s="24"/>
      <c r="O37" s="3"/>
      <c r="P37" s="3"/>
      <c r="Q37" s="3"/>
    </row>
    <row r="38" spans="1:17">
      <c r="A38" s="4"/>
      <c r="B38" s="36" t="s">
        <v>1</v>
      </c>
      <c r="C38" s="16">
        <f>C33+C34+C36+C37</f>
        <v>0</v>
      </c>
      <c r="D38" s="16">
        <f t="shared" ref="D38:N38" si="2">D33+D34+D36+D37</f>
        <v>200</v>
      </c>
      <c r="E38" s="16">
        <f t="shared" si="2"/>
        <v>200</v>
      </c>
      <c r="F38" s="16">
        <f t="shared" si="2"/>
        <v>0</v>
      </c>
      <c r="G38" s="16">
        <f t="shared" si="2"/>
        <v>200</v>
      </c>
      <c r="H38" s="16">
        <f t="shared" si="2"/>
        <v>0</v>
      </c>
      <c r="I38" s="16">
        <f t="shared" si="2"/>
        <v>400</v>
      </c>
      <c r="J38" s="16">
        <f t="shared" si="2"/>
        <v>0</v>
      </c>
      <c r="K38" s="16">
        <f t="shared" si="2"/>
        <v>0</v>
      </c>
      <c r="L38" s="16">
        <f t="shared" si="2"/>
        <v>0</v>
      </c>
      <c r="M38" s="16">
        <f t="shared" si="2"/>
        <v>0</v>
      </c>
      <c r="N38" s="16">
        <f t="shared" si="2"/>
        <v>0</v>
      </c>
      <c r="O38" s="3"/>
      <c r="P38" s="3"/>
      <c r="Q38" s="3"/>
    </row>
    <row r="39" spans="1:17">
      <c r="A39" s="5"/>
      <c r="B39" s="37" t="s">
        <v>47</v>
      </c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</row>
    <row r="40" spans="1:17">
      <c r="A40" s="5"/>
      <c r="B40" s="39" t="s">
        <v>28</v>
      </c>
      <c r="C40" s="23"/>
      <c r="D40" s="23"/>
      <c r="E40" s="23"/>
      <c r="F40" s="24"/>
      <c r="G40" s="24"/>
      <c r="H40" s="24"/>
      <c r="I40" s="24"/>
      <c r="J40" s="24"/>
      <c r="K40" s="24"/>
      <c r="L40" s="24"/>
      <c r="M40" s="24">
        <v>590</v>
      </c>
      <c r="N40" s="24"/>
    </row>
    <row r="41" spans="1:17">
      <c r="A41" s="4"/>
      <c r="B41" s="36" t="s">
        <v>1</v>
      </c>
      <c r="C41" s="16">
        <f>C40</f>
        <v>0</v>
      </c>
      <c r="D41" s="16">
        <f t="shared" ref="D41:N41" si="3">D40</f>
        <v>0</v>
      </c>
      <c r="E41" s="16">
        <f t="shared" si="3"/>
        <v>0</v>
      </c>
      <c r="F41" s="16">
        <f t="shared" si="3"/>
        <v>0</v>
      </c>
      <c r="G41" s="16">
        <f t="shared" si="3"/>
        <v>0</v>
      </c>
      <c r="H41" s="16">
        <f t="shared" si="3"/>
        <v>0</v>
      </c>
      <c r="I41" s="16">
        <f t="shared" si="3"/>
        <v>0</v>
      </c>
      <c r="J41" s="16">
        <f t="shared" si="3"/>
        <v>0</v>
      </c>
      <c r="K41" s="16">
        <f t="shared" si="3"/>
        <v>0</v>
      </c>
      <c r="L41" s="16">
        <f t="shared" si="3"/>
        <v>0</v>
      </c>
      <c r="M41" s="16">
        <f t="shared" si="3"/>
        <v>590</v>
      </c>
      <c r="N41" s="16">
        <f t="shared" si="3"/>
        <v>0</v>
      </c>
    </row>
    <row r="42" spans="1:17">
      <c r="A42" s="4"/>
      <c r="B42" s="40" t="s">
        <v>33</v>
      </c>
      <c r="C42" s="25">
        <f>C31+C38+C41</f>
        <v>223</v>
      </c>
      <c r="D42" s="25">
        <f t="shared" ref="D42:N42" si="4">D31+D38+D41</f>
        <v>435</v>
      </c>
      <c r="E42" s="25">
        <f t="shared" si="4"/>
        <v>745</v>
      </c>
      <c r="F42" s="25">
        <f t="shared" si="4"/>
        <v>179</v>
      </c>
      <c r="G42" s="25">
        <f t="shared" si="4"/>
        <v>352</v>
      </c>
      <c r="H42" s="25">
        <f t="shared" si="4"/>
        <v>245</v>
      </c>
      <c r="I42" s="25">
        <f t="shared" si="4"/>
        <v>539</v>
      </c>
      <c r="J42" s="25">
        <f t="shared" si="4"/>
        <v>107</v>
      </c>
      <c r="K42" s="25">
        <f t="shared" si="4"/>
        <v>65</v>
      </c>
      <c r="L42" s="25">
        <f t="shared" si="4"/>
        <v>85</v>
      </c>
      <c r="M42" s="25">
        <f t="shared" si="4"/>
        <v>690</v>
      </c>
      <c r="N42" s="25">
        <f t="shared" si="4"/>
        <v>0</v>
      </c>
    </row>
    <row r="43" spans="1:17">
      <c r="A43" s="4"/>
      <c r="B43" s="41" t="s">
        <v>13</v>
      </c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</row>
    <row r="44" spans="1:17">
      <c r="A44" s="4"/>
      <c r="B44" s="42" t="s">
        <v>21</v>
      </c>
      <c r="C44" s="28">
        <f>36+36.4</f>
        <v>72.400000000000006</v>
      </c>
      <c r="D44" s="28">
        <f>5.4+26.9+21.5</f>
        <v>53.8</v>
      </c>
      <c r="E44" s="28">
        <v>72</v>
      </c>
      <c r="F44" s="29">
        <f>130+23+36</f>
        <v>189</v>
      </c>
      <c r="G44" s="28">
        <f>36+36+23+38</f>
        <v>133</v>
      </c>
      <c r="H44" s="30">
        <f>23+59+8</f>
        <v>90</v>
      </c>
      <c r="I44" s="31">
        <v>9</v>
      </c>
      <c r="J44" s="30">
        <v>36.5</v>
      </c>
      <c r="K44" s="31"/>
      <c r="L44" s="31">
        <v>43</v>
      </c>
      <c r="M44" s="31"/>
      <c r="N44" s="31"/>
    </row>
    <row r="45" spans="1:17">
      <c r="A45" s="4"/>
      <c r="B45" s="48" t="s">
        <v>22</v>
      </c>
      <c r="C45" s="49"/>
      <c r="D45" s="49">
        <v>5.5</v>
      </c>
      <c r="E45" s="49"/>
      <c r="F45" s="50">
        <f>12+22.4</f>
        <v>34.4</v>
      </c>
      <c r="G45" s="51">
        <v>27.3</v>
      </c>
      <c r="H45" s="52"/>
      <c r="I45" s="51"/>
      <c r="J45" s="52"/>
      <c r="K45" s="51"/>
      <c r="L45" s="51"/>
      <c r="M45" s="51"/>
      <c r="N45" s="51"/>
    </row>
    <row r="46" spans="1:17">
      <c r="A46" s="4"/>
      <c r="B46" s="42" t="s">
        <v>24</v>
      </c>
      <c r="C46" s="28">
        <f>3.99+6.4+12.8</f>
        <v>23.19</v>
      </c>
      <c r="D46" s="28">
        <f>3.3+3.4+12.8</f>
        <v>19.5</v>
      </c>
      <c r="E46" s="28">
        <f>10.5+3.2+15+6.8+26.8+36</f>
        <v>98.3</v>
      </c>
      <c r="F46" s="30">
        <v>12.8</v>
      </c>
      <c r="G46" s="31">
        <v>12.8</v>
      </c>
      <c r="H46" s="30">
        <v>12.8</v>
      </c>
      <c r="I46" s="31"/>
      <c r="J46" s="30">
        <v>3.99</v>
      </c>
      <c r="K46" s="31"/>
      <c r="L46" s="31"/>
      <c r="M46" s="31"/>
      <c r="N46" s="31"/>
    </row>
    <row r="47" spans="1:17">
      <c r="A47" s="3"/>
      <c r="B47" s="48" t="s">
        <v>23</v>
      </c>
      <c r="C47" s="49"/>
      <c r="D47" s="49"/>
      <c r="E47" s="49"/>
      <c r="F47" s="52"/>
      <c r="G47" s="51"/>
      <c r="H47" s="52"/>
      <c r="I47" s="51"/>
      <c r="J47" s="52"/>
      <c r="K47" s="51"/>
      <c r="L47" s="51"/>
      <c r="M47" s="51"/>
      <c r="N47" s="51"/>
    </row>
    <row r="48" spans="1:17">
      <c r="A48" s="3"/>
      <c r="B48" s="42" t="s">
        <v>14</v>
      </c>
      <c r="C48" s="28">
        <f>56+8</f>
        <v>64</v>
      </c>
      <c r="D48" s="28"/>
      <c r="E48" s="28"/>
      <c r="F48" s="30"/>
      <c r="G48" s="30"/>
      <c r="H48" s="30"/>
      <c r="I48" s="30"/>
      <c r="J48" s="29">
        <f>80+18</f>
        <v>98</v>
      </c>
      <c r="K48" s="30"/>
      <c r="L48" s="30">
        <v>120</v>
      </c>
      <c r="M48" s="30"/>
      <c r="N48" s="30"/>
    </row>
    <row r="49" spans="1:14">
      <c r="A49" s="3"/>
      <c r="B49" s="48" t="s">
        <v>15</v>
      </c>
      <c r="C49" s="49"/>
      <c r="D49" s="49"/>
      <c r="E49" s="49">
        <v>4.8</v>
      </c>
      <c r="F49" s="52">
        <v>8.5</v>
      </c>
      <c r="G49" s="51"/>
      <c r="H49" s="52"/>
      <c r="I49" s="51"/>
      <c r="J49" s="52">
        <v>10</v>
      </c>
      <c r="K49" s="51"/>
      <c r="L49" s="51"/>
      <c r="M49" s="51"/>
      <c r="N49" s="51"/>
    </row>
    <row r="50" spans="1:14">
      <c r="A50" s="3"/>
      <c r="B50" s="42" t="s">
        <v>16</v>
      </c>
      <c r="C50" s="28"/>
      <c r="D50" s="28"/>
      <c r="E50" s="28"/>
      <c r="F50" s="30"/>
      <c r="G50" s="31">
        <v>1270</v>
      </c>
      <c r="H50" s="30"/>
      <c r="I50" s="31"/>
      <c r="J50" s="30"/>
      <c r="K50" s="31"/>
      <c r="L50" s="31"/>
      <c r="M50" s="31"/>
      <c r="N50" s="31"/>
    </row>
    <row r="51" spans="1:14">
      <c r="A51" s="3"/>
      <c r="B51" s="48" t="s">
        <v>31</v>
      </c>
      <c r="C51" s="49"/>
      <c r="D51" s="49"/>
      <c r="E51" s="49"/>
      <c r="F51" s="52"/>
      <c r="G51" s="51"/>
      <c r="H51" s="52"/>
      <c r="I51" s="51"/>
      <c r="J51" s="52"/>
      <c r="K51" s="51"/>
      <c r="L51" s="51"/>
      <c r="M51" s="51"/>
      <c r="N51" s="51"/>
    </row>
    <row r="52" spans="1:14">
      <c r="A52" s="3"/>
      <c r="B52" s="42" t="s">
        <v>17</v>
      </c>
      <c r="C52" s="28"/>
      <c r="D52" s="28"/>
      <c r="E52" s="28"/>
      <c r="F52" s="30"/>
      <c r="G52" s="31"/>
      <c r="H52" s="30"/>
      <c r="I52" s="31"/>
      <c r="J52" s="30"/>
      <c r="K52" s="31"/>
      <c r="L52" s="31"/>
      <c r="M52" s="31"/>
      <c r="N52" s="31"/>
    </row>
    <row r="53" spans="1:14">
      <c r="A53" s="3"/>
      <c r="B53" s="48" t="s">
        <v>18</v>
      </c>
      <c r="C53" s="49"/>
      <c r="D53" s="49"/>
      <c r="E53" s="49"/>
      <c r="F53" s="52"/>
      <c r="G53" s="51"/>
      <c r="H53" s="52"/>
      <c r="I53" s="51"/>
      <c r="J53" s="52"/>
      <c r="K53" s="51"/>
      <c r="L53" s="51"/>
      <c r="M53" s="51"/>
      <c r="N53" s="51"/>
    </row>
    <row r="54" spans="1:14">
      <c r="A54" s="3"/>
      <c r="B54" s="42" t="s">
        <v>19</v>
      </c>
      <c r="C54" s="28"/>
      <c r="D54" s="28"/>
      <c r="E54" s="28"/>
      <c r="F54" s="30"/>
      <c r="G54" s="31"/>
      <c r="H54" s="30"/>
      <c r="I54" s="31"/>
      <c r="J54" s="30"/>
      <c r="K54" s="31"/>
      <c r="L54" s="31"/>
      <c r="M54" s="31"/>
      <c r="N54" s="31"/>
    </row>
    <row r="55" spans="1:14">
      <c r="A55" s="3"/>
      <c r="B55" s="48" t="s">
        <v>20</v>
      </c>
      <c r="C55" s="49">
        <f>6+11.2+2+26+6.5+7</f>
        <v>58.7</v>
      </c>
      <c r="D55" s="49">
        <v>7.7</v>
      </c>
      <c r="E55" s="49"/>
      <c r="F55" s="50">
        <f>35+11.5+4.5</f>
        <v>51</v>
      </c>
      <c r="G55" s="49">
        <f>10.5+44.8</f>
        <v>55.3</v>
      </c>
      <c r="H55" s="52"/>
      <c r="I55" s="51"/>
      <c r="J55" s="50">
        <f>22.58+12</f>
        <v>34.58</v>
      </c>
      <c r="K55" s="51"/>
      <c r="L55" s="51">
        <v>39.9</v>
      </c>
      <c r="M55" s="51"/>
      <c r="N55" s="51"/>
    </row>
    <row r="56" spans="1:14">
      <c r="A56" s="3"/>
      <c r="B56" s="42" t="s">
        <v>29</v>
      </c>
      <c r="C56" s="28"/>
      <c r="D56" s="28"/>
      <c r="E56" s="28"/>
      <c r="F56" s="29"/>
      <c r="G56" s="31"/>
      <c r="H56" s="30"/>
      <c r="I56" s="31"/>
      <c r="J56" s="30">
        <v>800</v>
      </c>
      <c r="K56" s="31"/>
      <c r="L56" s="31"/>
      <c r="M56" s="31"/>
      <c r="N56" s="31"/>
    </row>
    <row r="57" spans="1:14">
      <c r="A57" s="3"/>
      <c r="B57" s="48" t="s">
        <v>30</v>
      </c>
      <c r="C57" s="49">
        <v>5.5</v>
      </c>
      <c r="D57" s="49"/>
      <c r="E57" s="49"/>
      <c r="F57" s="50">
        <f>14.8+11.9+13</f>
        <v>39.700000000000003</v>
      </c>
      <c r="G57" s="51">
        <v>1.2</v>
      </c>
      <c r="H57" s="52"/>
      <c r="I57" s="51">
        <v>10.3</v>
      </c>
      <c r="J57" s="52">
        <v>1.69</v>
      </c>
      <c r="K57" s="51"/>
      <c r="L57" s="51">
        <v>7.9</v>
      </c>
      <c r="M57" s="51"/>
      <c r="N57" s="51"/>
    </row>
    <row r="58" spans="1:14">
      <c r="A58" s="3"/>
      <c r="B58" s="43" t="s">
        <v>54</v>
      </c>
      <c r="C58" s="32">
        <f>SUM(C44:C57)</f>
        <v>223.79000000000002</v>
      </c>
      <c r="D58" s="32">
        <f t="shared" ref="D58:N58" si="5">SUM(D44:D57)</f>
        <v>86.5</v>
      </c>
      <c r="E58" s="32">
        <f t="shared" si="5"/>
        <v>175.10000000000002</v>
      </c>
      <c r="F58" s="32">
        <f t="shared" si="5"/>
        <v>335.40000000000003</v>
      </c>
      <c r="G58" s="32">
        <f t="shared" si="5"/>
        <v>1499.6</v>
      </c>
      <c r="H58" s="32">
        <f t="shared" si="5"/>
        <v>102.8</v>
      </c>
      <c r="I58" s="32">
        <f t="shared" si="5"/>
        <v>19.3</v>
      </c>
      <c r="J58" s="32">
        <f t="shared" si="5"/>
        <v>984.76</v>
      </c>
      <c r="K58" s="32">
        <f t="shared" si="5"/>
        <v>0</v>
      </c>
      <c r="L58" s="32">
        <f t="shared" si="5"/>
        <v>210.8</v>
      </c>
      <c r="M58" s="32">
        <f t="shared" si="5"/>
        <v>0</v>
      </c>
      <c r="N58" s="32">
        <f t="shared" si="5"/>
        <v>0</v>
      </c>
    </row>
    <row r="59" spans="1:14">
      <c r="A59" s="3"/>
      <c r="B59" s="44" t="s">
        <v>0</v>
      </c>
      <c r="C59" s="33">
        <f>C42-C58</f>
        <v>-0.79000000000002046</v>
      </c>
      <c r="D59" s="33">
        <f t="shared" ref="D59:N59" si="6">D42-D58</f>
        <v>348.5</v>
      </c>
      <c r="E59" s="33">
        <f t="shared" si="6"/>
        <v>569.9</v>
      </c>
      <c r="F59" s="33">
        <f t="shared" si="6"/>
        <v>-156.40000000000003</v>
      </c>
      <c r="G59" s="33">
        <f t="shared" si="6"/>
        <v>-1147.5999999999999</v>
      </c>
      <c r="H59" s="33">
        <f t="shared" si="6"/>
        <v>142.19999999999999</v>
      </c>
      <c r="I59" s="33">
        <f t="shared" si="6"/>
        <v>519.70000000000005</v>
      </c>
      <c r="J59" s="33">
        <f t="shared" si="6"/>
        <v>-877.76</v>
      </c>
      <c r="K59" s="33">
        <f t="shared" si="6"/>
        <v>65</v>
      </c>
      <c r="L59" s="33">
        <f t="shared" si="6"/>
        <v>-125.80000000000001</v>
      </c>
      <c r="M59" s="33">
        <f t="shared" si="6"/>
        <v>690</v>
      </c>
      <c r="N59" s="33">
        <f t="shared" si="6"/>
        <v>0</v>
      </c>
    </row>
    <row r="60" spans="1:14">
      <c r="C60" s="1"/>
      <c r="D60" s="2"/>
    </row>
    <row r="61" spans="1:14">
      <c r="B61" s="55" t="s">
        <v>52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>
      <c r="C63" s="1"/>
      <c r="D63" s="2"/>
    </row>
    <row r="64" spans="1:14">
      <c r="C64" s="2"/>
      <c r="D64" s="2"/>
    </row>
    <row r="65" spans="3:4">
      <c r="C65" s="2"/>
      <c r="D65" s="2"/>
    </row>
    <row r="66" spans="3:4">
      <c r="C66" s="2"/>
    </row>
    <row r="67" spans="3:4">
      <c r="C67" s="2"/>
    </row>
  </sheetData>
  <mergeCells count="8">
    <mergeCell ref="A33:A35"/>
    <mergeCell ref="A29:A30"/>
    <mergeCell ref="B61:N62"/>
    <mergeCell ref="A1:N1"/>
    <mergeCell ref="A17:A24"/>
    <mergeCell ref="A25:A28"/>
    <mergeCell ref="A2:XFD2"/>
    <mergeCell ref="A4:A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>
      <selection activeCell="A18" sqref="A18"/>
    </sheetView>
  </sheetViews>
  <sheetFormatPr defaultRowHeight="15"/>
  <cols>
    <col min="1" max="1" width="20.85546875" style="9" customWidth="1"/>
    <col min="2" max="2" width="8.28515625" customWidth="1"/>
    <col min="3" max="3" width="57.42578125" bestFit="1" customWidth="1"/>
  </cols>
  <sheetData>
    <row r="1" spans="1:6">
      <c r="A1" s="8" t="s">
        <v>49</v>
      </c>
      <c r="B1" s="8" t="s">
        <v>50</v>
      </c>
      <c r="C1" s="7"/>
      <c r="D1" s="7"/>
      <c r="E1" s="3"/>
      <c r="F1" s="3"/>
    </row>
    <row r="2" spans="1:6">
      <c r="A2" s="8"/>
      <c r="B2" s="8"/>
      <c r="C2" s="7"/>
      <c r="D2" s="7"/>
      <c r="E2" s="3"/>
      <c r="F2" s="3"/>
    </row>
    <row r="3" spans="1:6">
      <c r="A3" s="8"/>
      <c r="B3" s="8"/>
      <c r="C3" s="7"/>
      <c r="D3" s="7"/>
      <c r="E3" s="3"/>
      <c r="F3" s="3"/>
    </row>
    <row r="4" spans="1:6">
      <c r="A4" s="8"/>
      <c r="B4" s="8"/>
      <c r="C4" s="7"/>
      <c r="D4" s="7"/>
      <c r="E4" s="3"/>
      <c r="F4" s="3"/>
    </row>
    <row r="5" spans="1:6" ht="28.5" customHeight="1">
      <c r="A5" s="8" t="s">
        <v>51</v>
      </c>
      <c r="B5" s="8"/>
      <c r="C5" s="7"/>
      <c r="D5" s="7"/>
      <c r="E5" s="3"/>
      <c r="F5" s="3"/>
    </row>
    <row r="6" spans="1:6">
      <c r="A6" s="8"/>
      <c r="B6" s="8"/>
      <c r="C6" s="7"/>
      <c r="D6" s="7"/>
      <c r="E6" s="3"/>
      <c r="F6" s="3"/>
    </row>
    <row r="7" spans="1:6">
      <c r="A7" s="8"/>
      <c r="B7" s="8"/>
      <c r="C7" s="7"/>
      <c r="D7" s="7"/>
      <c r="E7" s="3"/>
      <c r="F7" s="3"/>
    </row>
    <row r="8" spans="1:6">
      <c r="A8" s="8"/>
      <c r="B8" s="8"/>
      <c r="C8" s="7"/>
      <c r="D8" s="7"/>
      <c r="E8" s="3"/>
      <c r="F8" s="3"/>
    </row>
    <row r="9" spans="1:6">
      <c r="A9" s="8"/>
      <c r="B9" s="8"/>
      <c r="C9" s="7"/>
      <c r="D9" s="7"/>
      <c r="E9" s="3"/>
      <c r="F9" s="3"/>
    </row>
    <row r="10" spans="1:6">
      <c r="A10" s="8"/>
      <c r="B10" s="8"/>
      <c r="C10" s="7"/>
      <c r="D10" s="7"/>
      <c r="E10" s="3"/>
      <c r="F10" s="3"/>
    </row>
    <row r="11" spans="1:6">
      <c r="A11" s="8"/>
      <c r="B11" s="8"/>
      <c r="C11" s="7"/>
      <c r="D11" s="7"/>
      <c r="E11" s="3"/>
      <c r="F11" s="3"/>
    </row>
    <row r="12" spans="1:6">
      <c r="A12" s="8"/>
      <c r="B12" s="8"/>
      <c r="C12" s="7"/>
      <c r="D12" s="7"/>
      <c r="E12" s="3"/>
      <c r="F12" s="3"/>
    </row>
    <row r="13" spans="1:6">
      <c r="A13" s="8"/>
      <c r="B13" s="8"/>
      <c r="C13" s="7"/>
      <c r="D13" s="7"/>
      <c r="E13" s="3"/>
      <c r="F13" s="3"/>
    </row>
    <row r="14" spans="1:6">
      <c r="A14" s="8"/>
      <c r="B14" s="8"/>
      <c r="C14" s="7"/>
      <c r="D14" s="7"/>
      <c r="E14" s="3"/>
      <c r="F14" s="3"/>
    </row>
    <row r="15" spans="1:6">
      <c r="A15" s="8"/>
      <c r="B15" s="8"/>
      <c r="C15" s="7"/>
      <c r="D15" s="7"/>
      <c r="E15" s="3"/>
      <c r="F15" s="3"/>
    </row>
    <row r="16" spans="1:6">
      <c r="A16" s="8"/>
      <c r="B16" s="8"/>
      <c r="C16" s="7"/>
      <c r="D16" s="7"/>
      <c r="E16" s="3"/>
      <c r="F16" s="3"/>
    </row>
    <row r="17" spans="1:6">
      <c r="A17" s="8"/>
      <c r="B17" s="8"/>
      <c r="C17" s="7"/>
      <c r="D17" s="7"/>
      <c r="E17" s="3"/>
      <c r="F17" s="3"/>
    </row>
    <row r="18" spans="1:6" ht="30">
      <c r="A18" s="8" t="s">
        <v>48</v>
      </c>
      <c r="B18" s="8"/>
      <c r="C18" s="7"/>
      <c r="D18" s="7"/>
      <c r="E18" s="3"/>
      <c r="F18" s="3"/>
    </row>
    <row r="19" spans="1:6">
      <c r="A19" s="8"/>
      <c r="B19" s="8"/>
      <c r="C19" s="7"/>
      <c r="D19" s="7"/>
      <c r="E19" s="3"/>
      <c r="F19" s="3"/>
    </row>
    <row r="20" spans="1:6">
      <c r="A20" s="8"/>
      <c r="B20" s="8"/>
      <c r="C20" s="7"/>
      <c r="D20" s="7"/>
      <c r="E20" s="3"/>
      <c r="F20" s="3"/>
    </row>
    <row r="21" spans="1:6">
      <c r="A21" s="8"/>
      <c r="B21" s="8"/>
      <c r="C21" s="7"/>
      <c r="D21" s="7"/>
      <c r="E21" s="3"/>
      <c r="F21" s="3"/>
    </row>
    <row r="22" spans="1:6">
      <c r="A22" s="8"/>
      <c r="B22" s="8"/>
      <c r="C22" s="7"/>
      <c r="D22" s="7"/>
      <c r="E22" s="3"/>
      <c r="F22" s="3"/>
    </row>
    <row r="23" spans="1:6">
      <c r="A23" s="8"/>
      <c r="B23" s="8"/>
      <c r="C23" s="7"/>
      <c r="D23" s="7"/>
      <c r="E23" s="3"/>
      <c r="F23" s="3"/>
    </row>
    <row r="24" spans="1:6">
      <c r="A24" s="8"/>
      <c r="B24" s="8"/>
      <c r="C24" s="7"/>
      <c r="D24" s="7"/>
      <c r="E24" s="3"/>
      <c r="F24" s="3"/>
    </row>
    <row r="25" spans="1:6">
      <c r="A25" s="8"/>
      <c r="B25" s="8"/>
      <c r="C25" s="7"/>
      <c r="D25" s="7"/>
      <c r="E25" s="3"/>
      <c r="F25" s="3"/>
    </row>
    <row r="26" spans="1:6">
      <c r="A26" s="8"/>
      <c r="B26" s="8"/>
      <c r="C26" s="7"/>
      <c r="D26" s="7"/>
      <c r="E26" s="3"/>
      <c r="F26" s="3"/>
    </row>
    <row r="27" spans="1:6">
      <c r="A27" s="8"/>
      <c r="B27" s="8"/>
      <c r="C27" s="7"/>
      <c r="D27" s="7"/>
      <c r="E27" s="3"/>
      <c r="F27" s="3"/>
    </row>
    <row r="28" spans="1:6">
      <c r="A28" s="8"/>
      <c r="B28" s="8"/>
      <c r="C28" s="7"/>
      <c r="D28" s="7"/>
      <c r="E28" s="3"/>
      <c r="F28" s="3"/>
    </row>
    <row r="29" spans="1:6">
      <c r="A29" s="8"/>
      <c r="B29" s="8"/>
      <c r="C29" s="7"/>
      <c r="D29" s="7"/>
      <c r="E29" s="3"/>
      <c r="F29" s="3"/>
    </row>
    <row r="30" spans="1:6">
      <c r="A30" s="8"/>
      <c r="B30" s="8"/>
      <c r="C30" s="7"/>
      <c r="D30" s="7"/>
      <c r="E30" s="3"/>
      <c r="F30" s="3"/>
    </row>
    <row r="31" spans="1:6">
      <c r="A31" s="8"/>
      <c r="B31" s="8"/>
      <c r="C31" s="7"/>
      <c r="D31" s="7"/>
      <c r="E31" s="3"/>
      <c r="F31" s="3"/>
    </row>
    <row r="32" spans="1:6" ht="30">
      <c r="A32" s="8" t="s">
        <v>45</v>
      </c>
      <c r="B32" s="8"/>
      <c r="C32" s="7"/>
      <c r="D32" s="7"/>
      <c r="E32" s="3"/>
      <c r="F32" s="3"/>
    </row>
    <row r="33" spans="3:6">
      <c r="C33" s="3"/>
      <c r="D33" s="3"/>
      <c r="E33" s="3"/>
      <c r="F33" s="3"/>
    </row>
    <row r="34" spans="3:6">
      <c r="C34" s="3"/>
      <c r="D34" s="3"/>
      <c r="E34" s="3"/>
      <c r="F34" s="3"/>
    </row>
    <row r="35" spans="3:6">
      <c r="C35" s="3"/>
      <c r="D35" s="3"/>
      <c r="E35" s="3"/>
      <c r="F35" s="3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</vt:lpstr>
      <vt:lpstr>Diário</vt:lpstr>
    </vt:vector>
  </TitlesOfParts>
  <Company>residencial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</dc:creator>
  <cp:lastModifiedBy>Erika</cp:lastModifiedBy>
  <dcterms:created xsi:type="dcterms:W3CDTF">2011-04-05T21:56:41Z</dcterms:created>
  <dcterms:modified xsi:type="dcterms:W3CDTF">2011-12-10T03:00:06Z</dcterms:modified>
</cp:coreProperties>
</file>